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E1395FA8-F8AD-4550-8D0D-DCF8C354D605}" xr6:coauthVersionLast="47" xr6:coauthVersionMax="47" xr10:uidLastSave="{00000000-0000-0000-0000-000000000000}"/>
  <bookViews>
    <workbookView xWindow="-108" yWindow="-108" windowWidth="23256" windowHeight="13896" xr2:uid="{B3F1A862-B337-445C-8EED-74DD1F930A1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N6" i="1"/>
  <c r="N7" i="1" s="1"/>
  <c r="M6" i="1"/>
  <c r="M7" i="1" s="1"/>
  <c r="L6" i="1"/>
  <c r="L7" i="1" s="1"/>
  <c r="K6" i="1"/>
  <c r="J6" i="1"/>
  <c r="I6" i="1"/>
  <c r="H6" i="1"/>
  <c r="G6" i="1"/>
  <c r="F6" i="1"/>
  <c r="E6" i="1"/>
  <c r="D6" i="1"/>
  <c r="C6" i="1"/>
  <c r="B6" i="1"/>
  <c r="B7" i="1" s="1"/>
  <c r="N5" i="1"/>
  <c r="M5" i="1"/>
  <c r="L5" i="1"/>
  <c r="K5" i="1"/>
  <c r="K7" i="1" s="1"/>
  <c r="J5" i="1"/>
  <c r="J7" i="1" s="1"/>
  <c r="I5" i="1"/>
  <c r="H5" i="1"/>
  <c r="G5" i="1"/>
  <c r="F5" i="1"/>
  <c r="E5" i="1"/>
  <c r="D5" i="1"/>
  <c r="C5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5" authorId="0" shapeId="0" xr:uid="{C9C0F299-3A02-48A4-A9F7-FC8E2069AEE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Dato se obtiene de hoja G15 (G10)</t>
        </r>
      </text>
    </comment>
    <comment ref="A6" authorId="0" shapeId="0" xr:uid="{636971A9-D7D2-4E4A-99F2-E138EBC687F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Dato se obtiene de hoja G15.</t>
        </r>
      </text>
    </comment>
  </commentList>
</comments>
</file>

<file path=xl/sharedStrings.xml><?xml version="1.0" encoding="utf-8"?>
<sst xmlns="http://schemas.openxmlformats.org/spreadsheetml/2006/main" count="9" uniqueCount="9">
  <si>
    <t>Año</t>
  </si>
  <si>
    <t>VPM</t>
  </si>
  <si>
    <t>Impuesto a la renta*</t>
  </si>
  <si>
    <t>Proporción IR/VPM</t>
  </si>
  <si>
    <t>(porcentaje)</t>
  </si>
  <si>
    <t>Fuente: Banco Central de Reserva del Perú (BCRP), Ministerio de Energía y Minas (Minem) y Superintendencia Nacional de Aduanas y de Administración Tributaria (Sunat).</t>
  </si>
  <si>
    <t>Elaboración: GPC.</t>
  </si>
  <si>
    <t>Impuesto a la renta como proporción del valor de la producción minera, 2010-2022</t>
  </si>
  <si>
    <t>Datos VPM del 2022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</si>
</sst>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4" fillId="0" borderId="0" xfId="2" applyFont="1"/>
    <xf numFmtId="164" fontId="6" fillId="0" borderId="0" xfId="0" applyNumberFormat="1" applyFont="1"/>
    <xf numFmtId="164" fontId="6" fillId="0" borderId="7" xfId="0" applyNumberFormat="1" applyFont="1" applyBorder="1"/>
    <xf numFmtId="0" fontId="7" fillId="0" borderId="1" xfId="0" applyFont="1" applyBorder="1"/>
    <xf numFmtId="164" fontId="8" fillId="0" borderId="2" xfId="0" applyNumberFormat="1" applyFont="1" applyBorder="1"/>
    <xf numFmtId="164" fontId="8" fillId="0" borderId="3" xfId="0" applyNumberFormat="1" applyFont="1" applyBorder="1"/>
    <xf numFmtId="0" fontId="7" fillId="0" borderId="4" xfId="0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6" fillId="0" borderId="8" xfId="0" applyFont="1" applyBorder="1" applyAlignment="1">
      <alignment horizontal="left"/>
    </xf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</cellXfs>
  <cellStyles count="3">
    <cellStyle name="Normal" xfId="0" builtinId="0"/>
    <cellStyle name="Normal 4" xfId="2" xr:uid="{CFBEDB44-234F-4FDE-B3E9-7246E024D59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rzo\REPORTE%2027\R27_06.11.23%20(1).xlsx" TargetMode="External"/><Relationship Id="rId1" Type="http://schemas.openxmlformats.org/officeDocument/2006/relationships/externalLinkPath" Target="/marzo/REPORTE%2027/R27_06.11.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27"/>
      <sheetName val="G1"/>
      <sheetName val="G1.1"/>
      <sheetName val="G2"/>
      <sheetName val="C1"/>
      <sheetName val="C2"/>
      <sheetName val="G3"/>
      <sheetName val="G4"/>
      <sheetName val="C3"/>
      <sheetName val="C3.1"/>
      <sheetName val="G5"/>
      <sheetName val="G6"/>
      <sheetName val="G7"/>
      <sheetName val="G8"/>
      <sheetName val="G9"/>
      <sheetName val="C4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 "/>
      <sheetName val="G20.1"/>
      <sheetName val="C5"/>
      <sheetName val="G21"/>
      <sheetName val="G21.1"/>
      <sheetName val="G22"/>
      <sheetName val="G23"/>
      <sheetName val="G24"/>
      <sheetName val="G25"/>
      <sheetName val="G26"/>
      <sheetName val="G27"/>
      <sheetName val="C6"/>
      <sheetName val="G28"/>
      <sheetName val="G29"/>
      <sheetName val="G30"/>
      <sheetName val="G31"/>
      <sheetName val="G32"/>
      <sheetName val="G33"/>
      <sheetName val="G34"/>
      <sheetName val="G35"/>
      <sheetName val="C7"/>
      <sheetName val="G36"/>
      <sheetName val="G37"/>
      <sheetName val="C8"/>
      <sheetName val="G38"/>
      <sheetName val="G39"/>
      <sheetName val="G40"/>
      <sheetName val="G41"/>
      <sheetName val="G42"/>
      <sheetName val="G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>
            <v>62598252709.53363</v>
          </cell>
          <cell r="C5">
            <v>77674229321.517654</v>
          </cell>
          <cell r="D5">
            <v>70671356195.002457</v>
          </cell>
          <cell r="E5">
            <v>63932946780.610992</v>
          </cell>
          <cell r="F5">
            <v>59156021226.392471</v>
          </cell>
          <cell r="G5">
            <v>61001752154.446487</v>
          </cell>
          <cell r="H5">
            <v>74239460756.04509</v>
          </cell>
          <cell r="I5">
            <v>87919702142.274139</v>
          </cell>
          <cell r="J5">
            <v>90308878350.615646</v>
          </cell>
          <cell r="K5">
            <v>86838404065.519821</v>
          </cell>
          <cell r="L5">
            <v>83179622055.405487</v>
          </cell>
          <cell r="M5">
            <v>140396706427.97681</v>
          </cell>
          <cell r="N5">
            <v>129583038072.17</v>
          </cell>
        </row>
        <row r="6">
          <cell r="B6">
            <v>6305581182</v>
          </cell>
          <cell r="C6">
            <v>7353857076.6999998</v>
          </cell>
          <cell r="D6">
            <v>5792082319.9499998</v>
          </cell>
          <cell r="E6">
            <v>3292290087</v>
          </cell>
          <cell r="F6">
            <v>2040284959.21</v>
          </cell>
          <cell r="G6">
            <v>1175551710</v>
          </cell>
          <cell r="H6">
            <v>1611743265.1599998</v>
          </cell>
          <cell r="I6">
            <v>3694292388</v>
          </cell>
          <cell r="J6">
            <v>3256782317</v>
          </cell>
          <cell r="K6">
            <v>2614083852</v>
          </cell>
          <cell r="L6">
            <v>4890991748</v>
          </cell>
          <cell r="M6">
            <v>11008004030</v>
          </cell>
          <cell r="N6">
            <v>6984495244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21F7-652D-4196-89DE-12BE06B3EFEB}">
  <dimension ref="A1:N11"/>
  <sheetViews>
    <sheetView tabSelected="1" workbookViewId="0">
      <selection activeCell="A12" sqref="A12"/>
    </sheetView>
  </sheetViews>
  <sheetFormatPr baseColWidth="10" defaultColWidth="8.88671875" defaultRowHeight="14.4" x14ac:dyDescent="0.3"/>
  <sheetData>
    <row r="1" spans="1:14" x14ac:dyDescent="0.3">
      <c r="A1" s="1" t="s">
        <v>7</v>
      </c>
      <c r="B1" s="2"/>
    </row>
    <row r="2" spans="1:14" x14ac:dyDescent="0.3">
      <c r="A2" s="1" t="s">
        <v>4</v>
      </c>
    </row>
    <row r="3" spans="1:14" ht="15" thickBot="1" x14ac:dyDescent="0.35"/>
    <row r="4" spans="1:14" x14ac:dyDescent="0.3">
      <c r="A4" s="12" t="s">
        <v>0</v>
      </c>
      <c r="B4" s="13">
        <v>2010</v>
      </c>
      <c r="C4" s="13">
        <v>2011</v>
      </c>
      <c r="D4" s="13">
        <v>2012</v>
      </c>
      <c r="E4" s="13">
        <v>2013</v>
      </c>
      <c r="F4" s="13">
        <v>2014</v>
      </c>
      <c r="G4" s="13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4">
        <v>2022</v>
      </c>
    </row>
    <row r="5" spans="1:14" x14ac:dyDescent="0.3">
      <c r="A5" s="11" t="s">
        <v>1</v>
      </c>
      <c r="B5" s="3">
        <f>[1]G15!B5</f>
        <v>62598252709.53363</v>
      </c>
      <c r="C5" s="3">
        <f>[1]G15!C5</f>
        <v>77674229321.517654</v>
      </c>
      <c r="D5" s="3">
        <f>[1]G15!D5</f>
        <v>70671356195.002457</v>
      </c>
      <c r="E5" s="3">
        <f>[1]G15!E5</f>
        <v>63932946780.610992</v>
      </c>
      <c r="F5" s="3">
        <f>[1]G15!F5</f>
        <v>59156021226.392471</v>
      </c>
      <c r="G5" s="3">
        <f>[1]G15!G5</f>
        <v>61001752154.446487</v>
      </c>
      <c r="H5" s="3">
        <f>[1]G15!H5</f>
        <v>74239460756.04509</v>
      </c>
      <c r="I5" s="3">
        <f>[1]G15!I5</f>
        <v>87919702142.274139</v>
      </c>
      <c r="J5" s="3">
        <f>[1]G15!J5</f>
        <v>90308878350.615646</v>
      </c>
      <c r="K5" s="3">
        <f>[1]G15!K5</f>
        <v>86838404065.519821</v>
      </c>
      <c r="L5" s="3">
        <f>[1]G15!L5</f>
        <v>83179622055.405487</v>
      </c>
      <c r="M5" s="3">
        <f>[1]G15!M5</f>
        <v>140396706427.97681</v>
      </c>
      <c r="N5" s="4">
        <f>[1]G15!N5</f>
        <v>129583038072.17</v>
      </c>
    </row>
    <row r="6" spans="1:14" ht="15" thickBot="1" x14ac:dyDescent="0.35">
      <c r="A6" s="5" t="s">
        <v>2</v>
      </c>
      <c r="B6" s="6">
        <f>[1]G15!B6</f>
        <v>6305581182</v>
      </c>
      <c r="C6" s="6">
        <f>[1]G15!C6</f>
        <v>7353857076.6999998</v>
      </c>
      <c r="D6" s="6">
        <f>[1]G15!D6</f>
        <v>5792082319.9499998</v>
      </c>
      <c r="E6" s="6">
        <f>[1]G15!E6</f>
        <v>3292290087</v>
      </c>
      <c r="F6" s="6">
        <f>[1]G15!F6</f>
        <v>2040284959.21</v>
      </c>
      <c r="G6" s="6">
        <f>[1]G15!G6</f>
        <v>1175551710</v>
      </c>
      <c r="H6" s="6">
        <f>[1]G15!H6</f>
        <v>1611743265.1599998</v>
      </c>
      <c r="I6" s="6">
        <f>[1]G15!I6</f>
        <v>3694292388</v>
      </c>
      <c r="J6" s="6">
        <f>[1]G15!J6</f>
        <v>3256782317</v>
      </c>
      <c r="K6" s="6">
        <f>[1]G15!K6</f>
        <v>2614083852</v>
      </c>
      <c r="L6" s="6">
        <f>[1]G15!L6</f>
        <v>4890991748</v>
      </c>
      <c r="M6" s="6">
        <f>[1]G15!M6</f>
        <v>11008004030</v>
      </c>
      <c r="N6" s="7">
        <f>[1]G15!N6</f>
        <v>6984495244</v>
      </c>
    </row>
    <row r="7" spans="1:14" ht="15" thickBot="1" x14ac:dyDescent="0.35">
      <c r="A7" s="8" t="s">
        <v>3</v>
      </c>
      <c r="B7" s="9">
        <f>B6/B5</f>
        <v>0.10073094549873383</v>
      </c>
      <c r="C7" s="9">
        <f t="shared" ref="C7:N7" si="0">C6/C5</f>
        <v>9.4675636191510981E-2</v>
      </c>
      <c r="D7" s="9">
        <f t="shared" si="0"/>
        <v>8.1957990221214805E-2</v>
      </c>
      <c r="E7" s="9">
        <f t="shared" si="0"/>
        <v>5.1495985290614762E-2</v>
      </c>
      <c r="F7" s="9">
        <f t="shared" si="0"/>
        <v>3.4489894974541094E-2</v>
      </c>
      <c r="G7" s="9">
        <f t="shared" si="0"/>
        <v>1.9270785977158408E-2</v>
      </c>
      <c r="H7" s="9">
        <f t="shared" si="0"/>
        <v>2.1710061586469168E-2</v>
      </c>
      <c r="I7" s="9">
        <f t="shared" si="0"/>
        <v>4.2018936574896394E-2</v>
      </c>
      <c r="J7" s="9">
        <f t="shared" si="0"/>
        <v>3.6062703650862012E-2</v>
      </c>
      <c r="K7" s="9">
        <f t="shared" si="0"/>
        <v>3.0102854608286749E-2</v>
      </c>
      <c r="L7" s="9">
        <f t="shared" si="0"/>
        <v>5.8800360318325771E-2</v>
      </c>
      <c r="M7" s="9">
        <f t="shared" si="0"/>
        <v>7.8406426404647039E-2</v>
      </c>
      <c r="N7" s="10">
        <f t="shared" si="0"/>
        <v>5.3899764567258056E-2</v>
      </c>
    </row>
    <row r="9" spans="1:14" x14ac:dyDescent="0.3">
      <c r="A9" s="1" t="s">
        <v>5</v>
      </c>
    </row>
    <row r="10" spans="1:14" x14ac:dyDescent="0.3">
      <c r="A10" s="1" t="s">
        <v>6</v>
      </c>
    </row>
    <row r="11" spans="1:14" x14ac:dyDescent="0.3">
      <c r="A11" s="1" t="s">
        <v>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2023-02-10T00:52:48Z</dcterms:created>
  <dcterms:modified xsi:type="dcterms:W3CDTF">2025-04-21T02:44:58Z</dcterms:modified>
</cp:coreProperties>
</file>